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05" yWindow="-225" windowWidth="19035" windowHeight="8955"/>
  </bookViews>
  <sheets>
    <sheet name="Planning Template" sheetId="1" r:id="rId1"/>
  </sheets>
  <calcPr calcId="125725" calcMode="autoNoTable" iterate="1" iterateCount="1" iterateDelta="0"/>
</workbook>
</file>

<file path=xl/calcChain.xml><?xml version="1.0" encoding="utf-8"?>
<calcChain xmlns="http://schemas.openxmlformats.org/spreadsheetml/2006/main">
  <c r="E16" i="1"/>
  <c r="E18"/>
  <c r="E23"/>
  <c r="E8"/>
  <c r="E9"/>
  <c r="E11"/>
  <c r="G18"/>
  <c r="E26"/>
  <c r="G7"/>
  <c r="G8"/>
  <c r="G10"/>
  <c r="E28"/>
  <c r="G23"/>
  <c r="G26"/>
  <c r="G9"/>
  <c r="G11"/>
</calcChain>
</file>

<file path=xl/sharedStrings.xml><?xml version="1.0" encoding="utf-8"?>
<sst xmlns="http://schemas.openxmlformats.org/spreadsheetml/2006/main" count="44" uniqueCount="44">
  <si>
    <t>Project Costs</t>
  </si>
  <si>
    <t>Cost Distribution</t>
  </si>
  <si>
    <t>Planning / Construction Costs</t>
  </si>
  <si>
    <t>Project Funding</t>
  </si>
  <si>
    <t>% of 
Project Cost</t>
  </si>
  <si>
    <t>Cash on Hand</t>
  </si>
  <si>
    <t>Pledges Receivable</t>
  </si>
  <si>
    <t>Total Project Funding</t>
  </si>
  <si>
    <t>Project Surplus / (Shortfall)</t>
  </si>
  <si>
    <t>Total Project Cost</t>
  </si>
  <si>
    <t>a</t>
  </si>
  <si>
    <t>b</t>
  </si>
  <si>
    <t>c</t>
  </si>
  <si>
    <t>d</t>
  </si>
  <si>
    <t>e</t>
  </si>
  <si>
    <t>Additional Receivables / Pledges Required</t>
  </si>
  <si>
    <t>f</t>
  </si>
  <si>
    <t>g</t>
  </si>
  <si>
    <t>h</t>
  </si>
  <si>
    <t>i</t>
  </si>
  <si>
    <t>j</t>
  </si>
  <si>
    <t>k</t>
  </si>
  <si>
    <t>l</t>
  </si>
  <si>
    <t>m</t>
  </si>
  <si>
    <r>
      <rPr>
        <i/>
        <sz val="9"/>
        <color indexed="8"/>
        <rFont val="Arial"/>
        <family val="2"/>
      </rPr>
      <t>Add</t>
    </r>
    <r>
      <rPr>
        <sz val="9"/>
        <color theme="1"/>
        <rFont val="Arial"/>
        <family val="2"/>
      </rPr>
      <t xml:space="preserve"> Contingency Expense  </t>
    </r>
  </si>
  <si>
    <r>
      <t>Enter allowance percentage for contingency expense; 10.0% of line "</t>
    </r>
    <r>
      <rPr>
        <b/>
        <sz val="9"/>
        <color indexed="8"/>
        <rFont val="Arial"/>
        <family val="2"/>
      </rPr>
      <t>a</t>
    </r>
    <r>
      <rPr>
        <sz val="9"/>
        <color theme="1"/>
        <rFont val="Arial"/>
        <family val="2"/>
      </rPr>
      <t>" is recommended.</t>
    </r>
  </si>
  <si>
    <r>
      <t>Enter project planning / construction cost in the on line "</t>
    </r>
    <r>
      <rPr>
        <b/>
        <sz val="9"/>
        <color indexed="8"/>
        <rFont val="Arial"/>
        <family val="2"/>
      </rPr>
      <t>a</t>
    </r>
    <r>
      <rPr>
        <sz val="9"/>
        <color theme="1"/>
        <rFont val="Arial"/>
        <family val="2"/>
      </rPr>
      <t>".</t>
    </r>
  </si>
  <si>
    <r>
      <t>Enter current cash on hand held in the Diocese of Winona Deposit and Loan Fund on line "</t>
    </r>
    <r>
      <rPr>
        <b/>
        <sz val="9"/>
        <color indexed="8"/>
        <rFont val="Arial"/>
        <family val="2"/>
      </rPr>
      <t>f</t>
    </r>
    <r>
      <rPr>
        <sz val="9"/>
        <color theme="1"/>
        <rFont val="Arial"/>
        <family val="2"/>
      </rPr>
      <t>".</t>
    </r>
  </si>
  <si>
    <r>
      <t>Enter current documented pledges on line "</t>
    </r>
    <r>
      <rPr>
        <b/>
        <sz val="9"/>
        <color indexed="8"/>
        <rFont val="Arial"/>
        <family val="2"/>
      </rPr>
      <t>i</t>
    </r>
    <r>
      <rPr>
        <sz val="9"/>
        <color theme="1"/>
        <rFont val="Arial"/>
        <family val="2"/>
      </rPr>
      <t>".</t>
    </r>
  </si>
  <si>
    <r>
      <t>Enter allowance percentage for uncollectable pledges; 10.0% of line "</t>
    </r>
    <r>
      <rPr>
        <b/>
        <sz val="9"/>
        <color indexed="8"/>
        <rFont val="Arial"/>
        <family val="2"/>
      </rPr>
      <t>k</t>
    </r>
    <r>
      <rPr>
        <sz val="9"/>
        <color theme="1"/>
        <rFont val="Arial"/>
        <family val="2"/>
      </rPr>
      <t>" is recommended.  If project is fully funded by cash on hand, no pledge allowance is required.</t>
    </r>
  </si>
  <si>
    <t>Enter estimated debit service expense for project loan, (if required); a conservative rate of 7% is recommended.  A basic loan amortization calculator is available on bankrate.com (http://tinyurl.com/mda2hp). The DOW Office of Finance is also available to provide an amortization schedule upon request.</t>
  </si>
  <si>
    <t>Capital Project - Estimation Worksheet</t>
  </si>
  <si>
    <t>Sub-Total: Required Pledges</t>
  </si>
  <si>
    <t>Sub-Total: Required Cash</t>
  </si>
  <si>
    <r>
      <rPr>
        <i/>
        <sz val="9"/>
        <color indexed="8"/>
        <rFont val="Arial"/>
        <family val="2"/>
      </rPr>
      <t>Add</t>
    </r>
    <r>
      <rPr>
        <sz val="9"/>
        <color theme="1"/>
        <rFont val="Arial"/>
        <family val="2"/>
      </rPr>
      <t xml:space="preserve"> Allowance for Uncollectable Pledges</t>
    </r>
  </si>
  <si>
    <r>
      <t>Project surplus or shortfall will be listed on line "</t>
    </r>
    <r>
      <rPr>
        <b/>
        <sz val="9"/>
        <color indexed="8"/>
        <rFont val="Arial"/>
        <family val="2"/>
      </rPr>
      <t>m</t>
    </r>
    <r>
      <rPr>
        <sz val="9"/>
        <color theme="1"/>
        <rFont val="Arial"/>
        <family val="2"/>
      </rPr>
      <t>".</t>
    </r>
  </si>
  <si>
    <t>Tips for Completing  Estimation Worksheet</t>
  </si>
  <si>
    <r>
      <t>If a shortfall exists, adjust lines "</t>
    </r>
    <r>
      <rPr>
        <b/>
        <sz val="9"/>
        <color indexed="8"/>
        <rFont val="Arial"/>
        <family val="2"/>
      </rPr>
      <t>g</t>
    </r>
    <r>
      <rPr>
        <sz val="9"/>
        <color theme="1"/>
        <rFont val="Arial"/>
        <family val="2"/>
      </rPr>
      <t>" (additional cash required) or "</t>
    </r>
    <r>
      <rPr>
        <b/>
        <sz val="9"/>
        <color indexed="8"/>
        <rFont val="Arial"/>
        <family val="2"/>
      </rPr>
      <t>j</t>
    </r>
    <r>
      <rPr>
        <sz val="9"/>
        <color theme="1"/>
        <rFont val="Arial"/>
        <family val="2"/>
      </rPr>
      <t>" (additional receivables / pledges required).  Keep in mind that a change in pledge may increase the debt service expense as a result of additional borrowing.  Alternatively, adjust original project costs if a change in project scope is required.</t>
    </r>
  </si>
  <si>
    <t>Current Documented Receivables / Pledges</t>
  </si>
  <si>
    <r>
      <rPr>
        <i/>
        <sz val="9"/>
        <color indexed="8"/>
        <rFont val="Arial"/>
        <family val="2"/>
      </rPr>
      <t>Add</t>
    </r>
    <r>
      <rPr>
        <sz val="9"/>
        <color theme="1"/>
        <rFont val="Arial"/>
        <family val="2"/>
      </rPr>
      <t xml:space="preserve"> Debt Service Expense</t>
    </r>
  </si>
  <si>
    <t>Diocese of Winona Deposit and Loan Fund</t>
  </si>
  <si>
    <t>Additional Cash Required</t>
  </si>
  <si>
    <t>(Sample entries are provided for illustration purposes only and will need to be updated to reflect actual project financing.)</t>
  </si>
  <si>
    <t xml:space="preserve"> - Questions may be directed to the Diocese of Winona Office of Finance: 507-858-1248 -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</si>
</sst>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%"/>
    <numFmt numFmtId="166" formatCode="0.0%"/>
    <numFmt numFmtId="167" formatCode="_(* #,##0_);_(* \(#,##0\);_(* &quot;-&quot;??_);_(@_)"/>
  </numFmts>
  <fonts count="14">
    <font>
      <sz val="9"/>
      <color theme="1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"/>
      <family val="2"/>
    </font>
    <font>
      <i/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i/>
      <sz val="9"/>
      <color rgb="FFC00000"/>
      <name val="Arial"/>
      <family val="2"/>
    </font>
    <font>
      <sz val="9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/>
    <xf numFmtId="0" fontId="0" fillId="0" borderId="1" xfId="0" applyBorder="1"/>
    <xf numFmtId="0" fontId="4" fillId="0" borderId="0" xfId="0" applyFont="1"/>
    <xf numFmtId="164" fontId="4" fillId="0" borderId="0" xfId="2" applyNumberFormat="1" applyFont="1"/>
    <xf numFmtId="0" fontId="5" fillId="0" borderId="0" xfId="0" applyFont="1"/>
    <xf numFmtId="164" fontId="5" fillId="0" borderId="0" xfId="2" applyNumberFormat="1" applyFont="1"/>
    <xf numFmtId="166" fontId="5" fillId="0" borderId="0" xfId="3" applyNumberFormat="1" applyFont="1"/>
    <xf numFmtId="0" fontId="6" fillId="0" borderId="1" xfId="0" applyFont="1" applyBorder="1"/>
    <xf numFmtId="164" fontId="3" fillId="0" borderId="1" xfId="2" applyNumberFormat="1" applyFont="1" applyBorder="1"/>
    <xf numFmtId="166" fontId="3" fillId="0" borderId="1" xfId="3" applyNumberFormat="1" applyFont="1" applyBorder="1"/>
    <xf numFmtId="0" fontId="0" fillId="0" borderId="0" xfId="0"/>
    <xf numFmtId="0" fontId="0" fillId="0" borderId="1" xfId="0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center" vertical="top"/>
    </xf>
    <xf numFmtId="0" fontId="9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167" fontId="3" fillId="2" borderId="0" xfId="1" applyNumberFormat="1" applyFont="1" applyFill="1" applyAlignment="1">
      <alignment vertical="center"/>
    </xf>
    <xf numFmtId="166" fontId="4" fillId="0" borderId="0" xfId="3" applyNumberFormat="1" applyFont="1" applyAlignment="1">
      <alignment vertical="center"/>
    </xf>
    <xf numFmtId="165" fontId="3" fillId="0" borderId="0" xfId="3" applyNumberFormat="1" applyFont="1" applyAlignment="1">
      <alignment vertical="center"/>
    </xf>
    <xf numFmtId="167" fontId="3" fillId="0" borderId="0" xfId="1" applyNumberFormat="1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167" fontId="3" fillId="2" borderId="2" xfId="1" applyNumberFormat="1" applyFont="1" applyFill="1" applyBorder="1" applyAlignment="1">
      <alignment vertical="center"/>
    </xf>
    <xf numFmtId="164" fontId="3" fillId="0" borderId="0" xfId="2" applyNumberFormat="1" applyFont="1" applyBorder="1" applyAlignment="1">
      <alignment vertical="center"/>
    </xf>
    <xf numFmtId="166" fontId="4" fillId="0" borderId="2" xfId="3" applyNumberFormat="1" applyFont="1" applyBorder="1" applyAlignment="1">
      <alignment vertical="center"/>
    </xf>
    <xf numFmtId="44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2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64" fontId="3" fillId="0" borderId="1" xfId="2" applyNumberFormat="1" applyFont="1" applyBorder="1" applyAlignment="1">
      <alignment vertical="center"/>
    </xf>
    <xf numFmtId="166" fontId="3" fillId="0" borderId="1" xfId="3" applyNumberFormat="1" applyFont="1" applyBorder="1" applyAlignment="1">
      <alignment vertical="center"/>
    </xf>
    <xf numFmtId="0" fontId="0" fillId="0" borderId="0" xfId="0" applyAlignment="1">
      <alignment horizontal="left" vertical="center"/>
    </xf>
    <xf numFmtId="166" fontId="8" fillId="0" borderId="0" xfId="3" applyNumberFormat="1" applyFont="1" applyAlignment="1">
      <alignment vertical="center"/>
    </xf>
    <xf numFmtId="0" fontId="0" fillId="0" borderId="3" xfId="0" applyBorder="1" applyAlignment="1">
      <alignment horizontal="left" vertical="center"/>
    </xf>
    <xf numFmtId="166" fontId="3" fillId="0" borderId="3" xfId="3" applyNumberFormat="1" applyFont="1" applyBorder="1" applyAlignment="1">
      <alignment vertical="center"/>
    </xf>
    <xf numFmtId="164" fontId="4" fillId="0" borderId="0" xfId="2" applyNumberFormat="1" applyFont="1" applyAlignment="1">
      <alignment horizontal="left" vertical="center"/>
    </xf>
    <xf numFmtId="43" fontId="4" fillId="0" borderId="0" xfId="0" applyNumberFormat="1" applyFont="1" applyAlignment="1">
      <alignment vertical="center"/>
    </xf>
    <xf numFmtId="43" fontId="3" fillId="0" borderId="0" xfId="1" applyFont="1" applyAlignment="1">
      <alignment vertical="center"/>
    </xf>
    <xf numFmtId="0" fontId="0" fillId="0" borderId="0" xfId="0" applyBorder="1" applyAlignment="1">
      <alignment horizontal="left" vertical="center"/>
    </xf>
    <xf numFmtId="167" fontId="3" fillId="2" borderId="0" xfId="1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66" fontId="3" fillId="0" borderId="0" xfId="3" applyNumberFormat="1" applyFont="1" applyBorder="1" applyAlignment="1">
      <alignment vertical="center"/>
    </xf>
    <xf numFmtId="43" fontId="4" fillId="0" borderId="0" xfId="1" applyFont="1" applyAlignment="1">
      <alignment vertical="center"/>
    </xf>
    <xf numFmtId="164" fontId="3" fillId="0" borderId="2" xfId="2" applyNumberFormat="1" applyFont="1" applyBorder="1" applyAlignment="1">
      <alignment vertical="center"/>
    </xf>
    <xf numFmtId="166" fontId="3" fillId="0" borderId="2" xfId="3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0" xfId="2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9" fontId="3" fillId="2" borderId="0" xfId="3" applyFont="1" applyFill="1" applyAlignment="1">
      <alignment horizontal="center" vertical="center"/>
    </xf>
    <xf numFmtId="167" fontId="3" fillId="3" borderId="3" xfId="1" applyNumberFormat="1" applyFont="1" applyFill="1" applyBorder="1" applyAlignment="1">
      <alignment vertical="center"/>
    </xf>
    <xf numFmtId="167" fontId="0" fillId="0" borderId="0" xfId="0" applyNumberFormat="1" applyAlignment="1">
      <alignment vertical="center"/>
    </xf>
    <xf numFmtId="0" fontId="7" fillId="0" borderId="0" xfId="2" applyNumberFormat="1" applyFont="1" applyAlignment="1">
      <alignment horizontal="left" vertical="top"/>
    </xf>
    <xf numFmtId="0" fontId="12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164" fontId="13" fillId="0" borderId="4" xfId="2" applyNumberFormat="1" applyFont="1" applyBorder="1" applyAlignment="1">
      <alignment vertical="center"/>
    </xf>
    <xf numFmtId="166" fontId="13" fillId="0" borderId="4" xfId="3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166" fontId="4" fillId="0" borderId="0" xfId="3" applyNumberFormat="1" applyFont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J44"/>
  <sheetViews>
    <sheetView tabSelected="1" workbookViewId="0">
      <selection activeCell="A45" sqref="A45"/>
    </sheetView>
  </sheetViews>
  <sheetFormatPr defaultRowHeight="12"/>
  <cols>
    <col min="1" max="2" width="3.28515625" customWidth="1"/>
    <col min="3" max="3" width="62.28515625" customWidth="1"/>
    <col min="4" max="4" width="12.7109375" style="12" customWidth="1"/>
    <col min="5" max="5" width="20.140625" customWidth="1"/>
    <col min="6" max="6" width="4.28515625" customWidth="1"/>
    <col min="7" max="7" width="14.28515625" customWidth="1"/>
    <col min="9" max="9" width="11" bestFit="1" customWidth="1"/>
    <col min="10" max="10" width="12.42578125" bestFit="1" customWidth="1"/>
  </cols>
  <sheetData>
    <row r="1" spans="1:10" ht="20.25">
      <c r="A1" s="6" t="s">
        <v>31</v>
      </c>
      <c r="B1" s="6"/>
      <c r="C1" s="6"/>
      <c r="D1" s="6"/>
      <c r="E1" s="7"/>
      <c r="F1" s="7"/>
      <c r="G1" s="8"/>
      <c r="H1" s="6"/>
      <c r="I1" s="6"/>
      <c r="J1" s="6"/>
    </row>
    <row r="2" spans="1:10" s="67" customFormat="1" ht="18.75" customHeight="1" thickBot="1">
      <c r="A2" s="63" t="s">
        <v>42</v>
      </c>
      <c r="B2" s="64"/>
      <c r="C2" s="64"/>
      <c r="D2" s="64"/>
      <c r="E2" s="65"/>
      <c r="F2" s="65"/>
      <c r="G2" s="66"/>
    </row>
    <row r="4" spans="1:10" ht="15.75">
      <c r="A4" s="2"/>
      <c r="B4" s="9" t="s">
        <v>0</v>
      </c>
      <c r="C4" s="3"/>
      <c r="D4" s="13"/>
      <c r="E4" s="10"/>
      <c r="F4" s="10"/>
      <c r="G4" s="11"/>
      <c r="H4" s="2"/>
      <c r="I4" s="2"/>
      <c r="J4" s="2"/>
    </row>
    <row r="5" spans="1:10">
      <c r="A5" s="2"/>
      <c r="B5" s="2"/>
      <c r="C5" s="2"/>
      <c r="E5" s="2"/>
      <c r="F5" s="2"/>
      <c r="G5" s="70" t="s">
        <v>1</v>
      </c>
      <c r="H5" s="2"/>
      <c r="I5" s="2"/>
      <c r="J5" s="2"/>
    </row>
    <row r="6" spans="1:10">
      <c r="A6" s="4"/>
      <c r="B6" s="4"/>
      <c r="C6" s="4"/>
      <c r="D6" s="4"/>
      <c r="E6" s="5"/>
      <c r="F6" s="5"/>
      <c r="G6" s="70"/>
      <c r="H6" s="4"/>
      <c r="I6" s="4"/>
      <c r="J6" s="4"/>
    </row>
    <row r="7" spans="1:10" s="21" customFormat="1" ht="16.5" customHeight="1">
      <c r="B7" s="22" t="s">
        <v>10</v>
      </c>
      <c r="C7" s="21" t="s">
        <v>2</v>
      </c>
      <c r="E7" s="23">
        <v>250000</v>
      </c>
      <c r="G7" s="24">
        <f>E7/$E$11</f>
        <v>0.87541450876990257</v>
      </c>
      <c r="I7" s="25"/>
    </row>
    <row r="8" spans="1:10" s="21" customFormat="1" ht="16.5" customHeight="1">
      <c r="B8" s="22" t="s">
        <v>11</v>
      </c>
      <c r="C8" s="21" t="s">
        <v>24</v>
      </c>
      <c r="D8" s="59">
        <v>0.1</v>
      </c>
      <c r="E8" s="26">
        <f>D8*E7</f>
        <v>25000</v>
      </c>
      <c r="G8" s="24">
        <f>E8/$E$11</f>
        <v>8.7541450876990251E-2</v>
      </c>
      <c r="J8" s="46"/>
    </row>
    <row r="9" spans="1:10" s="21" customFormat="1" ht="16.5" customHeight="1">
      <c r="B9" s="22" t="s">
        <v>12</v>
      </c>
      <c r="C9" s="21" t="s">
        <v>34</v>
      </c>
      <c r="D9" s="59">
        <v>0.1</v>
      </c>
      <c r="E9" s="26">
        <f>D9*E23</f>
        <v>5000</v>
      </c>
      <c r="G9" s="24">
        <f>E9/$E$11</f>
        <v>1.750829017539805E-2</v>
      </c>
      <c r="J9" s="46"/>
    </row>
    <row r="10" spans="1:10" s="21" customFormat="1" ht="16.5" customHeight="1" thickBot="1">
      <c r="B10" s="27" t="s">
        <v>13</v>
      </c>
      <c r="C10" s="28" t="s">
        <v>39</v>
      </c>
      <c r="D10" s="28"/>
      <c r="E10" s="29">
        <v>5579</v>
      </c>
      <c r="F10" s="62"/>
      <c r="G10" s="31">
        <f>E10/$E$11</f>
        <v>1.9535750177709144E-2</v>
      </c>
      <c r="I10" s="32"/>
      <c r="J10" s="46"/>
    </row>
    <row r="11" spans="1:10" s="21" customFormat="1" ht="16.5" customHeight="1" thickTop="1">
      <c r="B11" s="22" t="s">
        <v>14</v>
      </c>
      <c r="C11" s="33" t="s">
        <v>9</v>
      </c>
      <c r="D11" s="33"/>
      <c r="E11" s="34">
        <f>ROUNDUP(SUM(E7:E10),0)</f>
        <v>285579</v>
      </c>
      <c r="F11" s="34"/>
      <c r="G11" s="24">
        <f>SUM(G7:G10)</f>
        <v>1</v>
      </c>
      <c r="H11" s="33"/>
      <c r="I11" s="33"/>
      <c r="J11" s="51"/>
    </row>
    <row r="12" spans="1:10" s="21" customFormat="1" ht="15">
      <c r="A12" s="22"/>
      <c r="B12" s="35"/>
    </row>
    <row r="13" spans="1:10" s="21" customFormat="1" ht="15.75">
      <c r="A13" s="22"/>
      <c r="B13" s="36" t="s">
        <v>3</v>
      </c>
      <c r="C13" s="37"/>
      <c r="D13" s="37"/>
      <c r="E13" s="38"/>
      <c r="F13" s="38"/>
      <c r="G13" s="39"/>
    </row>
    <row r="14" spans="1:10" s="21" customFormat="1">
      <c r="A14" s="22"/>
      <c r="B14" s="33"/>
      <c r="C14" s="33"/>
      <c r="D14" s="33"/>
      <c r="E14" s="34"/>
      <c r="F14" s="34"/>
      <c r="G14" s="70" t="s">
        <v>4</v>
      </c>
      <c r="H14" s="33"/>
      <c r="I14" s="33"/>
      <c r="J14" s="33"/>
    </row>
    <row r="15" spans="1:10" s="21" customFormat="1" ht="15">
      <c r="A15" s="22"/>
      <c r="B15" s="35"/>
      <c r="C15" s="21" t="s">
        <v>5</v>
      </c>
      <c r="G15" s="70"/>
    </row>
    <row r="16" spans="1:10" s="21" customFormat="1" ht="18" customHeight="1">
      <c r="B16" s="22" t="s">
        <v>16</v>
      </c>
      <c r="C16" s="56" t="s">
        <v>40</v>
      </c>
      <c r="D16" s="40"/>
      <c r="E16" s="23">
        <f>230000+5579</f>
        <v>235579</v>
      </c>
      <c r="F16" s="62"/>
      <c r="G16" s="41"/>
    </row>
    <row r="17" spans="1:10" s="21" customFormat="1" ht="18" customHeight="1">
      <c r="B17" s="22" t="s">
        <v>17</v>
      </c>
      <c r="C17" s="57" t="s">
        <v>41</v>
      </c>
      <c r="D17" s="42"/>
      <c r="E17" s="60">
        <v>0</v>
      </c>
      <c r="F17" s="30"/>
      <c r="G17" s="43"/>
      <c r="J17" s="61"/>
    </row>
    <row r="18" spans="1:10" s="21" customFormat="1" ht="18" customHeight="1">
      <c r="B18" s="22" t="s">
        <v>18</v>
      </c>
      <c r="C18" s="33" t="s">
        <v>33</v>
      </c>
      <c r="D18" s="33"/>
      <c r="E18" s="34">
        <f>SUM(E16:E17)</f>
        <v>235579</v>
      </c>
      <c r="F18" s="44"/>
      <c r="G18" s="24">
        <f>E18/E11</f>
        <v>0.82491709824601944</v>
      </c>
      <c r="H18" s="33"/>
      <c r="I18" s="45"/>
    </row>
    <row r="19" spans="1:10" s="21" customFormat="1">
      <c r="B19" s="22"/>
      <c r="I19" s="46"/>
    </row>
    <row r="20" spans="1:10" s="21" customFormat="1">
      <c r="B20" s="22"/>
      <c r="C20" s="21" t="s">
        <v>6</v>
      </c>
      <c r="I20" s="46"/>
    </row>
    <row r="21" spans="1:10" s="21" customFormat="1" ht="17.25" customHeight="1">
      <c r="B21" s="22" t="s">
        <v>19</v>
      </c>
      <c r="C21" s="58" t="s">
        <v>38</v>
      </c>
      <c r="D21" s="47"/>
      <c r="E21" s="48">
        <v>50000</v>
      </c>
      <c r="F21" s="49"/>
      <c r="G21" s="50"/>
      <c r="I21" s="46"/>
      <c r="J21" s="61"/>
    </row>
    <row r="22" spans="1:10" s="21" customFormat="1" ht="17.25" customHeight="1">
      <c r="B22" s="22" t="s">
        <v>20</v>
      </c>
      <c r="C22" s="57" t="s">
        <v>15</v>
      </c>
      <c r="D22" s="42"/>
      <c r="E22" s="60">
        <v>0</v>
      </c>
      <c r="F22" s="49"/>
      <c r="G22" s="43"/>
      <c r="I22" s="46"/>
    </row>
    <row r="23" spans="1:10" s="21" customFormat="1" ht="17.25" customHeight="1">
      <c r="B23" s="22" t="s">
        <v>21</v>
      </c>
      <c r="C23" s="33" t="s">
        <v>32</v>
      </c>
      <c r="D23" s="33"/>
      <c r="E23" s="34">
        <f>SUM(E21:E22)</f>
        <v>50000</v>
      </c>
      <c r="F23" s="34"/>
      <c r="G23" s="24">
        <f>E23/E11</f>
        <v>0.1750829017539805</v>
      </c>
      <c r="H23" s="33"/>
      <c r="I23" s="51"/>
    </row>
    <row r="24" spans="1:10" s="21" customFormat="1">
      <c r="B24" s="22"/>
    </row>
    <row r="25" spans="1:10" s="21" customFormat="1" ht="12.75" thickBot="1">
      <c r="B25" s="27"/>
      <c r="C25" s="28"/>
      <c r="D25" s="28"/>
      <c r="E25" s="52"/>
      <c r="G25" s="53"/>
    </row>
    <row r="26" spans="1:10" s="21" customFormat="1" ht="14.25" customHeight="1" thickTop="1">
      <c r="B26" s="22" t="s">
        <v>22</v>
      </c>
      <c r="C26" s="33" t="s">
        <v>7</v>
      </c>
      <c r="D26" s="33"/>
      <c r="E26" s="34">
        <f>ROUNDUP(E18+E23,0)</f>
        <v>285579</v>
      </c>
      <c r="F26" s="34"/>
      <c r="G26" s="24">
        <f>G18+G23</f>
        <v>1</v>
      </c>
      <c r="H26" s="33"/>
      <c r="I26" s="54"/>
    </row>
    <row r="27" spans="1:10" s="21" customFormat="1">
      <c r="B27" s="22"/>
    </row>
    <row r="28" spans="1:10" s="21" customFormat="1">
      <c r="B28" s="22" t="s">
        <v>23</v>
      </c>
      <c r="C28" s="21" t="s">
        <v>8</v>
      </c>
      <c r="E28" s="55">
        <f>ROUND(E26-E11,0)</f>
        <v>0</v>
      </c>
    </row>
    <row r="29" spans="1:10">
      <c r="A29" s="14"/>
    </row>
    <row r="30" spans="1:10" s="16" customFormat="1">
      <c r="A30" s="15"/>
      <c r="C30" s="1"/>
      <c r="D30" s="1"/>
      <c r="E30" s="1"/>
      <c r="F30" s="1"/>
      <c r="G30" s="1"/>
    </row>
    <row r="31" spans="1:10" s="16" customFormat="1" ht="18">
      <c r="A31" s="18" t="s">
        <v>36</v>
      </c>
      <c r="B31" s="19"/>
      <c r="C31" s="20"/>
      <c r="D31" s="20"/>
      <c r="E31" s="20"/>
      <c r="F31" s="20"/>
      <c r="G31" s="20"/>
    </row>
    <row r="32" spans="1:10" s="16" customFormat="1">
      <c r="C32" s="1"/>
      <c r="D32" s="1"/>
      <c r="E32" s="1"/>
      <c r="F32" s="1"/>
      <c r="G32" s="1"/>
    </row>
    <row r="33" spans="1:7" s="16" customFormat="1" ht="31.5" customHeight="1">
      <c r="B33" s="17">
        <v>1</v>
      </c>
      <c r="C33" s="1" t="s">
        <v>26</v>
      </c>
      <c r="D33" s="1"/>
      <c r="E33" s="1"/>
      <c r="F33" s="1"/>
      <c r="G33" s="1"/>
    </row>
    <row r="34" spans="1:7" s="16" customFormat="1" ht="31.5" customHeight="1">
      <c r="B34" s="17">
        <v>2</v>
      </c>
      <c r="C34" s="71" t="s">
        <v>27</v>
      </c>
      <c r="D34" s="71"/>
      <c r="E34" s="71"/>
      <c r="F34" s="1"/>
      <c r="G34" s="1"/>
    </row>
    <row r="35" spans="1:7" s="16" customFormat="1" ht="31.5" customHeight="1">
      <c r="B35" s="17">
        <v>3</v>
      </c>
      <c r="C35" s="71" t="s">
        <v>28</v>
      </c>
      <c r="D35" s="71"/>
      <c r="E35" s="71"/>
      <c r="F35" s="1"/>
      <c r="G35" s="1"/>
    </row>
    <row r="36" spans="1:7" s="16" customFormat="1" ht="31.5" customHeight="1">
      <c r="B36" s="17">
        <v>4</v>
      </c>
      <c r="C36" s="16" t="s">
        <v>25</v>
      </c>
    </row>
    <row r="37" spans="1:7" s="16" customFormat="1" ht="31.5" customHeight="1">
      <c r="B37" s="17">
        <v>5</v>
      </c>
      <c r="C37" s="71" t="s">
        <v>29</v>
      </c>
      <c r="D37" s="71"/>
      <c r="E37" s="71"/>
      <c r="F37" s="71"/>
      <c r="G37" s="71"/>
    </row>
    <row r="38" spans="1:7" s="16" customFormat="1" ht="41.25" customHeight="1">
      <c r="B38" s="17">
        <v>6</v>
      </c>
      <c r="C38" s="71" t="s">
        <v>30</v>
      </c>
      <c r="D38" s="71"/>
      <c r="E38" s="71"/>
      <c r="F38" s="71"/>
      <c r="G38" s="71"/>
    </row>
    <row r="39" spans="1:7" s="16" customFormat="1" ht="31.5" customHeight="1">
      <c r="B39" s="17">
        <v>7</v>
      </c>
      <c r="C39" s="16" t="s">
        <v>35</v>
      </c>
    </row>
    <row r="40" spans="1:7" s="16" customFormat="1" ht="36.75" customHeight="1">
      <c r="B40" s="17">
        <v>8</v>
      </c>
      <c r="C40" s="71" t="s">
        <v>37</v>
      </c>
      <c r="D40" s="71"/>
      <c r="E40" s="71"/>
      <c r="F40" s="71"/>
      <c r="G40" s="71"/>
    </row>
    <row r="41" spans="1:7" s="16" customFormat="1"/>
    <row r="44" spans="1:7" ht="15">
      <c r="A44" s="68" t="s">
        <v>43</v>
      </c>
      <c r="B44" s="69"/>
      <c r="C44" s="69"/>
      <c r="D44" s="69"/>
      <c r="E44" s="69"/>
      <c r="F44" s="69"/>
      <c r="G44" s="69"/>
    </row>
  </sheetData>
  <mergeCells count="8">
    <mergeCell ref="A44:G44"/>
    <mergeCell ref="G14:G15"/>
    <mergeCell ref="G5:G6"/>
    <mergeCell ref="C34:E34"/>
    <mergeCell ref="C35:E35"/>
    <mergeCell ref="C37:G37"/>
    <mergeCell ref="C40:G40"/>
    <mergeCell ref="C38:G38"/>
  </mergeCells>
  <pageMargins left="0.26" right="0.26" top="0.5" bottom="0.48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Planning Template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Dalzell</dc:creator>
  <cp:lastModifiedBy>Ann Ringlien</cp:lastModifiedBy>
  <cp:lastPrinted>2012-03-23T14:08:38Z</cp:lastPrinted>
  <dcterms:created xsi:type="dcterms:W3CDTF">2012-01-27T19:26:08Z</dcterms:created>
  <dcterms:modified xsi:type="dcterms:W3CDTF">2013-07-03T12:49:18Z</dcterms:modified>
</cp:coreProperties>
</file>